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C55FEE16-6408-40C2-B360-570F98C9CFD9}" xr6:coauthVersionLast="47" xr6:coauthVersionMax="47" xr10:uidLastSave="{00000000-0000-0000-0000-000000000000}"/>
  <workbookProtection workbookAlgorithmName="SHA-512" workbookHashValue="7dRHD2PNej/qrHlJb8mCxOPklv26akmR4OFs1rVni/Wq4zJmNq7D/bRPuTa0yruc8ZW1sRijIynGeIkL6yjFZw==" workbookSaltValue="H0QjukhvDegMOQe46lAPlw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5" i="1" l="1"/>
  <c r="AB60" i="1"/>
  <c r="AB58" i="1"/>
  <c r="X52" i="1"/>
  <c r="AB47" i="1"/>
  <c r="AB45" i="1"/>
  <c r="AB44" i="1"/>
  <c r="AG42" i="1"/>
  <c r="X38" i="1"/>
  <c r="AB33" i="1"/>
  <c r="AB32" i="1"/>
  <c r="AB31" i="1"/>
  <c r="AG28" i="1"/>
  <c r="L1" i="1" l="1"/>
  <c r="R23" i="1" l="1"/>
  <c r="J23" i="1"/>
  <c r="B21" i="1"/>
</calcChain>
</file>

<file path=xl/sharedStrings.xml><?xml version="1.0" encoding="utf-8"?>
<sst xmlns="http://schemas.openxmlformats.org/spreadsheetml/2006/main" count="90" uniqueCount="44">
  <si>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</si>
  <si>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</si>
  <si>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</si>
  <si>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</si>
  <si>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</si>
  <si>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</si>
  <si>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</si>
  <si>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</si>
  <si>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</si>
  <si>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</si>
  <si>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</si>
  <si>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Bemerkungen</t>
  </si>
  <si>
    <t xml:space="preserve">Durchmesser cm: </t>
  </si>
  <si>
    <t>X</t>
  </si>
  <si>
    <t>Pos.-Nr.</t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</si>
  <si>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</si>
  <si>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</si>
  <si>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</si>
  <si>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</si>
  <si>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</si>
  <si>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</si>
  <si>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</si>
  <si>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</si>
  <si>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 xml:space="preserve">Konus </t>
  </si>
  <si>
    <t>CREABETON September 2024/str</t>
  </si>
  <si>
    <t>CENTUB® Klebeanschlussstücke 90 Grad</t>
  </si>
  <si>
    <t>DN 150</t>
  </si>
  <si>
    <t>DN 200</t>
  </si>
  <si>
    <t>o</t>
  </si>
  <si>
    <t>l in mm</t>
  </si>
  <si>
    <t>DN 250</t>
  </si>
  <si>
    <t>DN 300</t>
  </si>
  <si>
    <t xml:space="preserve">l SP in mm </t>
  </si>
  <si>
    <t>(mind.</t>
  </si>
  <si>
    <t>mm)</t>
  </si>
  <si>
    <t xml:space="preserve">l GLM in mm </t>
  </si>
  <si>
    <t>CENTUB® Univeralklebeanschlussstücke</t>
  </si>
  <si>
    <r>
      <t xml:space="preserve">Winkel </t>
    </r>
    <r>
      <rPr>
        <sz val="11"/>
        <rFont val="GreekC"/>
      </rPr>
      <t>a</t>
    </r>
    <r>
      <rPr>
        <sz val="11"/>
        <rFont val="Arial"/>
        <family val="2"/>
      </rPr>
      <t xml:space="preserve"> in Altgrad [°]</t>
    </r>
  </si>
  <si>
    <t>l SP in mm (</t>
  </si>
  <si>
    <t>l GLM in mm</t>
  </si>
  <si>
    <t>Kernbohrung für DENSO 90 Grad, exkl. Montage</t>
  </si>
  <si>
    <t>A0501/02/03/04 CENTUB® Hausanschlüsse
Bestellformular</t>
  </si>
  <si>
    <t>Werk Brugg 71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</si>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</sst>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b/>
      <sz val="10"/>
      <name val="Frutiger 47LightCn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GreekC"/>
    </font>
    <font>
      <b/>
      <sz val="9"/>
      <name val="Frutiger 47LightC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8" xfId="0" applyFont="1" applyBorder="1"/>
    <xf numFmtId="0" fontId="12" fillId="0" borderId="0" xfId="0" applyFont="1"/>
    <xf numFmtId="0" fontId="8" fillId="0" borderId="8" xfId="0" applyFont="1" applyBorder="1" applyAlignment="1">
      <alignment vertical="center"/>
    </xf>
    <xf numFmtId="0" fontId="8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5" xfId="0" applyFont="1" applyBorder="1"/>
    <xf numFmtId="0" fontId="13" fillId="0" borderId="3" xfId="0" applyFont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1" fillId="0" borderId="7" xfId="0" applyFont="1" applyBorder="1"/>
    <xf numFmtId="0" fontId="7" fillId="0" borderId="8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6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/>
    <xf numFmtId="0" fontId="1" fillId="0" borderId="1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0" borderId="5" xfId="0" applyFont="1" applyBorder="1"/>
    <xf numFmtId="0" fontId="1" fillId="0" borderId="12" xfId="0" applyFont="1" applyBorder="1"/>
    <xf numFmtId="1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1" fillId="0" borderId="4" xfId="0" applyFont="1" applyBorder="1"/>
    <xf numFmtId="0" fontId="1" fillId="0" borderId="6" xfId="0" applyFont="1" applyBorder="1"/>
    <xf numFmtId="0" fontId="9" fillId="0" borderId="12" xfId="0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/>
    <xf numFmtId="0" fontId="14" fillId="0" borderId="0" xfId="0" applyFont="1" applyAlignment="1">
      <alignment horizontal="center" vertical="center"/>
    </xf>
    <xf numFmtId="0" fontId="7" fillId="0" borderId="3" xfId="0" applyFont="1" applyBorder="1"/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" fillId="0" borderId="9" xfId="0" applyFont="1" applyBorder="1"/>
    <xf numFmtId="0" fontId="7" fillId="0" borderId="2" xfId="0" applyFont="1" applyBorder="1"/>
    <xf numFmtId="0" fontId="1" fillId="0" borderId="2" xfId="0" applyFont="1" applyBorder="1"/>
    <xf numFmtId="0" fontId="7" fillId="0" borderId="2" xfId="0" applyFont="1" applyBorder="1" applyAlignment="1">
      <alignment vertical="center"/>
    </xf>
    <xf numFmtId="0" fontId="9" fillId="0" borderId="2" xfId="0" applyFont="1" applyBorder="1"/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10" xfId="0" applyFont="1" applyBorder="1"/>
    <xf numFmtId="0" fontId="21" fillId="0" borderId="0" xfId="0" applyFont="1"/>
    <xf numFmtId="0" fontId="9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8" fillId="0" borderId="0" xfId="0" applyFont="1"/>
    <xf numFmtId="0" fontId="18" fillId="0" borderId="12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9" fillId="0" borderId="4" xfId="0" applyFont="1" applyBorder="1"/>
    <xf numFmtId="0" fontId="1" fillId="0" borderId="0" xfId="0" applyFont="1"/>
    <xf numFmtId="0" fontId="0" fillId="0" borderId="0" xfId="0"/>
    <xf numFmtId="0" fontId="0" fillId="0" borderId="12" xfId="0" applyBorder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3" xfId="0" applyFont="1" applyBorder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2" xfId="0" applyFont="1" applyBorder="1"/>
    <xf numFmtId="0" fontId="9" fillId="0" borderId="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9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0" xfId="0" applyFont="1" applyFill="1" applyBorder="1"/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6" fillId="2" borderId="16" xfId="2" applyFill="1" applyBorder="1" applyAlignment="1" applyProtection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38100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15100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28575</xdr:rowOff>
        </xdr:from>
        <xdr:to>
          <xdr:col>16</xdr:col>
          <xdr:colOff>123825</xdr:colOff>
          <xdr:row>39</xdr:row>
          <xdr:rowOff>161925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161925</xdr:rowOff>
        </xdr:from>
        <xdr:to>
          <xdr:col>16</xdr:col>
          <xdr:colOff>123825</xdr:colOff>
          <xdr:row>67</xdr:row>
          <xdr:rowOff>9525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16</xdr:col>
          <xdr:colOff>123825</xdr:colOff>
          <xdr:row>53</xdr:row>
          <xdr:rowOff>114300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74"/>
  <sheetViews>
    <sheetView showGridLines="0" tabSelected="1" view="pageLayout" zoomScale="70" zoomScaleNormal="100" zoomScalePageLayoutView="70" workbookViewId="0">
      <selection activeCell="R8" sqref="R8:Z8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4.3499999999999996" customHeight="1">
      <c r="A1" s="7"/>
      <c r="B1" s="29">
        <v>300</v>
      </c>
      <c r="C1" s="29">
        <v>400</v>
      </c>
      <c r="D1" s="30">
        <v>500</v>
      </c>
      <c r="E1" s="29">
        <v>600</v>
      </c>
      <c r="F1" s="29">
        <v>700</v>
      </c>
      <c r="G1" s="29">
        <v>800</v>
      </c>
      <c r="H1" s="29">
        <v>900</v>
      </c>
      <c r="I1" s="29">
        <v>1000</v>
      </c>
      <c r="J1" s="29">
        <v>1200</v>
      </c>
      <c r="K1" s="29"/>
      <c r="L1" s="35">
        <f>COUNTA(#REF!,#REF!,#REF!,#REF!)</f>
        <v>4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35" ht="4.3499999999999996" customHeight="1">
      <c r="A2" s="2"/>
      <c r="B2" s="9" t="s">
        <v>13</v>
      </c>
      <c r="C2" s="9"/>
      <c r="D2" s="9"/>
      <c r="E2" s="9"/>
      <c r="F2" s="10"/>
      <c r="G2" s="11"/>
      <c r="H2" s="11"/>
    </row>
    <row r="3" spans="1:35" ht="4.3499999999999996" customHeight="1">
      <c r="A3" s="2"/>
      <c r="B3" s="7"/>
      <c r="C3" s="6"/>
    </row>
    <row r="4" spans="1:35" ht="4.3499999999999996" customHeight="1">
      <c r="A4" s="2"/>
      <c r="B4" s="6"/>
      <c r="C4" s="6"/>
    </row>
    <row r="5" spans="1:35" ht="4.3499999999999996" customHeight="1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  <c r="O5" s="3"/>
      <c r="P5" s="4"/>
      <c r="Q5" s="4"/>
      <c r="R5" s="3"/>
      <c r="S5" s="4"/>
      <c r="T5" s="3"/>
      <c r="U5" s="4"/>
      <c r="V5" s="3"/>
      <c r="W5" s="4"/>
      <c r="X5" s="3"/>
      <c r="Y5" s="4"/>
      <c r="Z5" s="3"/>
      <c r="AA5" s="4"/>
      <c r="AB5" s="3"/>
      <c r="AC5" s="4"/>
      <c r="AD5" s="3"/>
      <c r="AE5" s="4"/>
      <c r="AF5" s="3"/>
      <c r="AG5" s="4"/>
      <c r="AH5" s="3"/>
      <c r="AI5" s="4"/>
    </row>
    <row r="6" spans="1:35" s="49" customFormat="1" ht="13.7" customHeight="1">
      <c r="A6" s="120" t="s">
        <v>41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2" t="s">
        <v>43</v>
      </c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</row>
    <row r="7" spans="1:35" s="49" customFormat="1" ht="22.7" customHeight="1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124"/>
      <c r="AC7" s="124"/>
      <c r="AD7" s="124"/>
      <c r="AE7" s="124"/>
      <c r="AF7" s="124"/>
      <c r="AG7" s="124"/>
      <c r="AH7" s="124"/>
      <c r="AI7" s="124"/>
    </row>
    <row r="8" spans="1:35" ht="17.100000000000001" customHeight="1">
      <c r="A8" s="41" t="s">
        <v>0</v>
      </c>
      <c r="B8" s="42"/>
      <c r="C8" s="42"/>
      <c r="D8" s="42"/>
      <c r="E8" s="42"/>
      <c r="F8" s="43" t="s">
        <v>5</v>
      </c>
      <c r="G8" s="44"/>
      <c r="H8" s="44"/>
      <c r="I8" s="44"/>
      <c r="J8" s="91"/>
      <c r="K8" s="91"/>
      <c r="L8" s="91"/>
      <c r="M8" s="91"/>
      <c r="N8" s="91"/>
      <c r="O8" s="91"/>
      <c r="P8" s="92"/>
      <c r="Q8" s="50"/>
      <c r="R8" s="125" t="s">
        <v>6</v>
      </c>
      <c r="S8" s="126"/>
      <c r="T8" s="126"/>
      <c r="U8" s="126"/>
      <c r="V8" s="126"/>
      <c r="W8" s="126"/>
      <c r="X8" s="126"/>
      <c r="Y8" s="126"/>
      <c r="Z8" s="127"/>
      <c r="AA8" s="128" t="s">
        <v>7</v>
      </c>
      <c r="AB8" s="129"/>
      <c r="AC8" s="129"/>
      <c r="AD8" s="130"/>
      <c r="AE8" s="130"/>
      <c r="AF8" s="130"/>
      <c r="AG8" s="130"/>
      <c r="AH8" s="130"/>
      <c r="AI8" s="131"/>
    </row>
    <row r="9" spans="1:35" ht="17.100000000000001" customHeight="1">
      <c r="A9" s="13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4"/>
      <c r="Q9" s="45"/>
      <c r="R9" s="132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 ht="17.100000000000001" customHeight="1">
      <c r="A10" s="132"/>
      <c r="B10" s="133"/>
      <c r="C10" s="133"/>
      <c r="D10" s="133"/>
      <c r="E10" s="133"/>
      <c r="F10" s="133"/>
      <c r="G10" s="133"/>
      <c r="H10" s="133"/>
      <c r="I10" s="137"/>
      <c r="J10" s="137"/>
      <c r="K10" s="137"/>
      <c r="L10" s="137"/>
      <c r="M10" s="137"/>
      <c r="N10" s="137"/>
      <c r="O10" s="137"/>
      <c r="P10" s="138"/>
      <c r="Q10" s="9"/>
      <c r="R10" s="139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</row>
    <row r="11" spans="1:35" ht="17.100000000000001" customHeight="1">
      <c r="A11" s="132"/>
      <c r="B11" s="133"/>
      <c r="C11" s="133"/>
      <c r="D11" s="133"/>
      <c r="E11" s="133"/>
      <c r="F11" s="133"/>
      <c r="G11" s="133"/>
      <c r="H11" s="133"/>
      <c r="I11" s="137"/>
      <c r="J11" s="137"/>
      <c r="K11" s="137"/>
      <c r="L11" s="137"/>
      <c r="M11" s="137"/>
      <c r="N11" s="137"/>
      <c r="O11" s="137"/>
      <c r="P11" s="138"/>
      <c r="Q11" s="9"/>
      <c r="R11" s="142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</row>
    <row r="12" spans="1:35" ht="17.100000000000001" customHeight="1">
      <c r="A12" s="145" t="s">
        <v>1</v>
      </c>
      <c r="B12" s="146"/>
      <c r="C12" s="146"/>
      <c r="D12" s="146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9" t="s">
        <v>8</v>
      </c>
      <c r="R12" s="145" t="s">
        <v>1</v>
      </c>
      <c r="S12" s="146"/>
      <c r="T12" s="146"/>
      <c r="U12" s="14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</row>
    <row r="13" spans="1:35" ht="17.100000000000001" customHeight="1">
      <c r="A13" s="147" t="s">
        <v>2</v>
      </c>
      <c r="B13" s="148"/>
      <c r="C13" s="148"/>
      <c r="D13" s="148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  <c r="Q13" s="9"/>
      <c r="R13" s="147" t="s">
        <v>2</v>
      </c>
      <c r="S13" s="148"/>
      <c r="T13" s="148"/>
      <c r="U13" s="148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</row>
    <row r="14" spans="1:35" ht="17.100000000000001" customHeight="1" thickBot="1">
      <c r="A14" s="149" t="s">
        <v>3</v>
      </c>
      <c r="B14" s="150"/>
      <c r="C14" s="150"/>
      <c r="D14" s="15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51"/>
      <c r="R14" s="149" t="s">
        <v>3</v>
      </c>
      <c r="S14" s="150"/>
      <c r="T14" s="150"/>
      <c r="U14" s="150"/>
      <c r="V14" s="153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2"/>
    </row>
    <row r="15" spans="1:35" s="5" customFormat="1" ht="19.350000000000001" customHeight="1" thickTop="1">
      <c r="A15" s="154" t="s">
        <v>4</v>
      </c>
      <c r="B15" s="155"/>
      <c r="C15" s="155"/>
      <c r="D15" s="155"/>
      <c r="E15" s="155"/>
      <c r="F15" s="155"/>
      <c r="G15" s="156"/>
      <c r="H15" s="109"/>
      <c r="I15" s="109"/>
      <c r="J15" s="109"/>
      <c r="K15" s="109"/>
      <c r="L15" s="109"/>
      <c r="M15" s="109"/>
      <c r="N15" s="109"/>
      <c r="O15" s="109"/>
      <c r="P15" s="109"/>
      <c r="Q15" s="14"/>
      <c r="R15" s="155" t="s">
        <v>9</v>
      </c>
      <c r="S15" s="157"/>
      <c r="T15" s="157"/>
      <c r="U15" s="157"/>
      <c r="V15" s="157"/>
      <c r="W15" s="157"/>
      <c r="X15" s="156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10"/>
    </row>
    <row r="16" spans="1:35" s="5" customFormat="1" ht="2.1" customHeight="1">
      <c r="A16" s="13"/>
      <c r="B16" s="45"/>
      <c r="C16" s="45"/>
      <c r="D16" s="45"/>
      <c r="E16" s="45"/>
      <c r="F16" s="45"/>
      <c r="G16" s="14"/>
      <c r="H16" s="45"/>
      <c r="I16" s="45"/>
      <c r="J16" s="45"/>
      <c r="K16" s="45"/>
      <c r="L16" s="45"/>
      <c r="M16" s="45"/>
      <c r="N16" s="45"/>
      <c r="O16" s="45"/>
      <c r="P16" s="4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45"/>
      <c r="AC16" s="45"/>
      <c r="AD16" s="45"/>
      <c r="AE16" s="45"/>
      <c r="AF16" s="45"/>
      <c r="AG16" s="45"/>
      <c r="AH16" s="9"/>
      <c r="AI16" s="15"/>
    </row>
    <row r="17" spans="1:35" s="5" customFormat="1" ht="19.350000000000001" customHeight="1">
      <c r="A17" s="16"/>
      <c r="B17" s="157" t="s">
        <v>15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4"/>
      <c r="R17" s="158" t="s">
        <v>16</v>
      </c>
      <c r="S17" s="159"/>
      <c r="T17" s="159"/>
      <c r="U17" s="159"/>
      <c r="V17" s="159"/>
      <c r="W17" s="159"/>
      <c r="X17" s="162" t="s">
        <v>42</v>
      </c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56"/>
    </row>
    <row r="18" spans="1:35" s="5" customFormat="1" ht="2.1" customHeight="1">
      <c r="A18" s="13"/>
      <c r="B18" s="45"/>
      <c r="C18" s="45"/>
      <c r="D18" s="45"/>
      <c r="E18" s="45"/>
      <c r="F18" s="45"/>
      <c r="G18" s="14"/>
      <c r="H18" s="45"/>
      <c r="I18" s="45"/>
      <c r="J18" s="45"/>
      <c r="K18" s="45"/>
      <c r="L18" s="45"/>
      <c r="M18" s="45"/>
      <c r="N18" s="45"/>
      <c r="O18" s="45"/>
      <c r="P18" s="45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45"/>
      <c r="AC18" s="45"/>
      <c r="AD18" s="45"/>
      <c r="AE18" s="45"/>
      <c r="AF18" s="45"/>
      <c r="AG18" s="45"/>
      <c r="AH18" s="9"/>
      <c r="AI18" s="15"/>
    </row>
    <row r="19" spans="1:35" s="5" customFormat="1" ht="17.100000000000001" customHeight="1">
      <c r="A19" s="16"/>
      <c r="B19" s="45" t="s">
        <v>15</v>
      </c>
      <c r="C19" s="14"/>
      <c r="D19" s="45"/>
      <c r="E19" s="45" t="s">
        <v>17</v>
      </c>
      <c r="F19" s="45"/>
      <c r="G19" s="45"/>
      <c r="H19" s="45"/>
      <c r="I19" s="45"/>
      <c r="J19" s="160"/>
      <c r="K19" s="161"/>
      <c r="M19" s="45"/>
      <c r="N19" s="45"/>
      <c r="P19" s="14"/>
      <c r="Q19" s="14"/>
      <c r="R19" s="148" t="s">
        <v>18</v>
      </c>
      <c r="S19" s="159"/>
      <c r="T19" s="159"/>
      <c r="U19" s="159"/>
      <c r="V19" s="159"/>
      <c r="W19" s="159"/>
      <c r="X19" s="159"/>
      <c r="Y19" s="159"/>
      <c r="Z19" s="53"/>
      <c r="AB19" s="45" t="s">
        <v>19</v>
      </c>
      <c r="AD19" s="45"/>
      <c r="AE19" s="45"/>
      <c r="AF19" s="45"/>
      <c r="AG19" s="14"/>
      <c r="AH19" s="9"/>
      <c r="AI19" s="15"/>
    </row>
    <row r="20" spans="1:35" s="5" customFormat="1" ht="2.1" customHeight="1">
      <c r="A20" s="46"/>
      <c r="B20" s="14"/>
      <c r="C20" s="14"/>
      <c r="D20" s="45"/>
      <c r="E20" s="45"/>
      <c r="F20" s="45"/>
      <c r="G20" s="45"/>
      <c r="H20" s="45"/>
      <c r="I20" s="45"/>
      <c r="J20" s="37"/>
      <c r="K20" s="45"/>
      <c r="L20" s="45"/>
      <c r="M20" s="45"/>
      <c r="N20" s="14"/>
      <c r="O20" s="14"/>
      <c r="P20" s="14"/>
      <c r="Q20" s="14"/>
      <c r="R20" s="37"/>
      <c r="S20" s="45"/>
      <c r="T20" s="45"/>
      <c r="U20" s="45"/>
      <c r="V20" s="14"/>
      <c r="W20" s="14"/>
      <c r="X20" s="14"/>
      <c r="Y20" s="14"/>
      <c r="Z20" s="37"/>
      <c r="AB20" s="45"/>
      <c r="AD20" s="45"/>
      <c r="AE20" s="14"/>
      <c r="AF20" s="14"/>
      <c r="AG20" s="14"/>
      <c r="AH20" s="9"/>
      <c r="AI20" s="15"/>
    </row>
    <row r="21" spans="1:35" s="5" customFormat="1" ht="17.100000000000001" customHeight="1">
      <c r="A21" s="18"/>
      <c r="B21" s="45" t="str">
        <f>IF(J19="nein","","LKW spezifikationen")</f>
        <v>LKW spezifikationen</v>
      </c>
      <c r="I21" s="45"/>
      <c r="J21" s="160"/>
      <c r="K21" s="164"/>
      <c r="L21" s="45" t="s">
        <v>10</v>
      </c>
      <c r="M21" s="45"/>
      <c r="N21" s="45"/>
      <c r="O21" s="45"/>
      <c r="P21" s="14"/>
      <c r="Q21" s="14"/>
      <c r="R21" s="165"/>
      <c r="S21" s="166"/>
      <c r="T21" s="166"/>
      <c r="U21" s="166"/>
      <c r="V21" s="166"/>
      <c r="W21" s="167"/>
      <c r="X21" s="52"/>
      <c r="Y21" s="52"/>
      <c r="Z21" s="53"/>
      <c r="AB21" s="45" t="s">
        <v>20</v>
      </c>
      <c r="AD21" s="45"/>
      <c r="AE21" s="45"/>
      <c r="AF21" s="45"/>
      <c r="AG21" s="14"/>
      <c r="AH21" s="9"/>
      <c r="AI21" s="15"/>
    </row>
    <row r="22" spans="1:35" s="5" customFormat="1" ht="2.1" customHeight="1">
      <c r="A22" s="18"/>
      <c r="B22" s="31"/>
      <c r="C22" s="14"/>
      <c r="D22" s="45"/>
      <c r="E22" s="45"/>
      <c r="F22" s="45"/>
      <c r="G22" s="45"/>
      <c r="H22" s="45"/>
      <c r="I22" s="45"/>
      <c r="J22" s="37"/>
      <c r="K22" s="45"/>
      <c r="L22" s="45"/>
      <c r="M22" s="45"/>
      <c r="N22" s="45"/>
      <c r="O22" s="45"/>
      <c r="P22" s="14"/>
      <c r="Q22" s="14"/>
      <c r="R22" s="37"/>
      <c r="S22" s="45"/>
      <c r="T22" s="45"/>
      <c r="U22" s="45"/>
      <c r="V22" s="45"/>
      <c r="W22" s="45"/>
      <c r="X22" s="14"/>
      <c r="Y22" s="14"/>
      <c r="Z22" s="37"/>
      <c r="AB22" s="45"/>
      <c r="AD22" s="45"/>
      <c r="AE22" s="45"/>
      <c r="AF22" s="45"/>
      <c r="AG22" s="14"/>
      <c r="AH22" s="9"/>
      <c r="AI22" s="15"/>
    </row>
    <row r="23" spans="1:35" s="5" customFormat="1" ht="17.100000000000001" customHeight="1">
      <c r="A23" s="18"/>
      <c r="B23" s="168"/>
      <c r="C23" s="169"/>
      <c r="D23" s="169"/>
      <c r="E23" s="169"/>
      <c r="F23" s="169"/>
      <c r="G23" s="169"/>
      <c r="H23" s="170"/>
      <c r="I23" s="45"/>
      <c r="J23" s="54" t="str">
        <f>IF(J19="nein","abgeholt: in welchem Werk","")</f>
        <v/>
      </c>
      <c r="K23" s="45"/>
      <c r="M23" s="45"/>
      <c r="N23" s="45"/>
      <c r="O23" s="55"/>
      <c r="P23" s="45"/>
      <c r="Q23" s="45"/>
      <c r="R23" s="5" t="str">
        <f>IF(R21="Fixzeit Toleranz 30 Min.","Zeit","")</f>
        <v/>
      </c>
      <c r="S23" s="45"/>
      <c r="U23" s="171"/>
      <c r="V23" s="172"/>
      <c r="W23" s="173"/>
      <c r="X23" s="45"/>
      <c r="Z23" s="53"/>
      <c r="AB23" s="45" t="s">
        <v>21</v>
      </c>
      <c r="AD23" s="45"/>
      <c r="AE23" s="45"/>
      <c r="AF23" s="45"/>
      <c r="AG23" s="45"/>
      <c r="AH23" s="9"/>
      <c r="AI23" s="15"/>
    </row>
    <row r="24" spans="1:35" s="5" customFormat="1" ht="2.1" customHeight="1">
      <c r="A24" s="18"/>
      <c r="B24" s="31"/>
      <c r="C24" s="14"/>
      <c r="D24" s="45"/>
      <c r="E24" s="45"/>
      <c r="F24" s="45"/>
      <c r="G24" s="45"/>
      <c r="H24" s="45"/>
      <c r="I24" s="45"/>
      <c r="J24" s="37"/>
      <c r="K24" s="45"/>
      <c r="L24" s="45"/>
      <c r="M24" s="45"/>
      <c r="N24" s="45"/>
      <c r="O24" s="45"/>
      <c r="P24" s="45"/>
      <c r="Q24" s="45"/>
      <c r="R24" s="37"/>
      <c r="S24" s="45"/>
      <c r="T24" s="45"/>
      <c r="U24" s="45"/>
      <c r="V24" s="45"/>
      <c r="W24" s="45"/>
      <c r="X24" s="45"/>
      <c r="Y24" s="45"/>
      <c r="Z24" s="37"/>
      <c r="AB24" s="45"/>
      <c r="AD24" s="45"/>
      <c r="AE24" s="45"/>
      <c r="AF24" s="45"/>
      <c r="AG24" s="45"/>
      <c r="AH24" s="9"/>
      <c r="AI24" s="15"/>
    </row>
    <row r="25" spans="1:35" s="5" customFormat="1" ht="17.100000000000001" customHeight="1">
      <c r="A25" s="18"/>
      <c r="B25" s="168"/>
      <c r="C25" s="169"/>
      <c r="D25" s="169"/>
      <c r="E25" s="169"/>
      <c r="F25" s="169"/>
      <c r="G25" s="169"/>
      <c r="H25" s="170"/>
      <c r="I25" s="45"/>
      <c r="J25" s="174"/>
      <c r="K25" s="175"/>
      <c r="L25" s="175"/>
      <c r="M25" s="175"/>
      <c r="N25" s="175"/>
      <c r="O25" s="175"/>
      <c r="P25" s="164"/>
      <c r="Q25" s="45"/>
      <c r="R25" s="37"/>
      <c r="S25" s="45"/>
      <c r="T25" s="45"/>
      <c r="U25" s="36"/>
      <c r="V25" s="36"/>
      <c r="W25" s="36"/>
      <c r="X25" s="36"/>
      <c r="Y25" s="36"/>
      <c r="Z25" s="53"/>
      <c r="AB25" s="45" t="s">
        <v>22</v>
      </c>
      <c r="AD25" s="48"/>
      <c r="AE25" s="48"/>
      <c r="AF25" s="48"/>
      <c r="AG25" s="48"/>
      <c r="AH25" s="48"/>
      <c r="AI25" s="15"/>
    </row>
    <row r="26" spans="1:35" s="5" customFormat="1" ht="3.6" customHeight="1">
      <c r="A26" s="32"/>
      <c r="B26" s="32"/>
      <c r="C26" s="33"/>
      <c r="D26" s="33"/>
      <c r="E26" s="33"/>
      <c r="F26" s="33"/>
      <c r="G26" s="33"/>
      <c r="H26" s="33"/>
      <c r="I26" s="32"/>
      <c r="J26" s="32"/>
      <c r="K26" s="28"/>
      <c r="L26" s="28"/>
      <c r="M26" s="28"/>
      <c r="N26" s="28"/>
      <c r="O26" s="28"/>
      <c r="P26" s="28"/>
      <c r="Q26" s="28"/>
      <c r="R26" s="32"/>
      <c r="S26" s="32"/>
      <c r="T26" s="28"/>
      <c r="U26" s="28"/>
      <c r="V26" s="28"/>
      <c r="W26" s="34"/>
      <c r="X26" s="34"/>
      <c r="Y26" s="34"/>
      <c r="Z26" s="40"/>
      <c r="AA26" s="40"/>
      <c r="AB26" s="40"/>
      <c r="AC26" s="40"/>
      <c r="AD26" s="40"/>
      <c r="AE26" s="40"/>
      <c r="AF26" s="40"/>
      <c r="AG26" s="40"/>
      <c r="AH26" s="40"/>
      <c r="AI26" s="25"/>
    </row>
    <row r="27" spans="1:35" s="5" customFormat="1" ht="17.100000000000001" customHeight="1">
      <c r="A27" s="39" t="s">
        <v>14</v>
      </c>
      <c r="B27" s="25"/>
      <c r="C27" s="25"/>
      <c r="D27" s="25"/>
      <c r="E27" s="25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2"/>
      <c r="R27" s="27" t="s">
        <v>12</v>
      </c>
      <c r="S27" s="12"/>
      <c r="T27" s="12"/>
      <c r="U27" s="12"/>
      <c r="V27" s="12"/>
      <c r="W27" s="12"/>
      <c r="X27" s="12"/>
      <c r="Y27" s="12"/>
      <c r="Z27" s="118"/>
      <c r="AA27" s="119"/>
      <c r="AB27" s="119"/>
      <c r="AC27" s="119"/>
      <c r="AD27" s="119"/>
      <c r="AE27" s="119"/>
      <c r="AF27" s="119"/>
      <c r="AG27" s="119"/>
      <c r="AH27" s="119"/>
      <c r="AI27" s="47"/>
    </row>
    <row r="28" spans="1:35" s="5" customFormat="1" ht="15.95" customHeight="1">
      <c r="A28" s="111"/>
      <c r="B28" s="102"/>
      <c r="C28" s="102"/>
      <c r="D28" s="102"/>
      <c r="E28" s="102"/>
      <c r="F28" s="112"/>
      <c r="G28" s="112"/>
      <c r="H28" s="112"/>
      <c r="I28" s="112"/>
      <c r="J28" s="22"/>
      <c r="K28" s="22"/>
      <c r="L28" s="22"/>
      <c r="M28" s="112"/>
      <c r="N28" s="112"/>
      <c r="O28" s="112"/>
      <c r="P28" s="112"/>
      <c r="Q28" s="22"/>
      <c r="R28" s="49" t="s">
        <v>25</v>
      </c>
      <c r="S28" s="67"/>
      <c r="U28" s="37"/>
      <c r="V28" s="37"/>
      <c r="Z28" s="68"/>
      <c r="AA28" s="69"/>
      <c r="AB28" s="69"/>
      <c r="AC28" s="69"/>
      <c r="AD28" s="69"/>
      <c r="AE28" s="69"/>
      <c r="AF28" s="69"/>
      <c r="AG28" s="116" t="str">
        <f>IF(V31="x","DN 150",IF(V33="x","DN 200",IF(V35="x","DN 250",IF(V37="X","DN 300",""))))</f>
        <v/>
      </c>
      <c r="AH28" s="116"/>
      <c r="AI28" s="117"/>
    </row>
    <row r="29" spans="1:35" s="5" customFormat="1" ht="2.1" customHeight="1">
      <c r="A29" s="38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6"/>
      <c r="S29" s="22"/>
      <c r="T29" s="22"/>
      <c r="U29" s="22"/>
      <c r="V29" s="22"/>
      <c r="Y29" s="22"/>
      <c r="AA29" s="22"/>
      <c r="AB29" s="22"/>
      <c r="AC29" s="22"/>
      <c r="AD29" s="22"/>
      <c r="AE29" s="22"/>
      <c r="AF29" s="22"/>
      <c r="AG29" s="22"/>
      <c r="AH29" s="22"/>
      <c r="AI29" s="58"/>
    </row>
    <row r="30" spans="1:35" s="5" customFormat="1" ht="1.35" customHeight="1">
      <c r="A30" s="38"/>
      <c r="B30"/>
      <c r="C30"/>
      <c r="D30"/>
      <c r="E30"/>
      <c r="F30" s="22"/>
      <c r="G30"/>
      <c r="H30"/>
      <c r="I30"/>
      <c r="J30" s="22"/>
      <c r="K30" s="22"/>
      <c r="L30" s="22"/>
      <c r="M30" s="22"/>
      <c r="N30"/>
      <c r="O30"/>
      <c r="P30"/>
      <c r="Q30" s="22"/>
      <c r="R30" s="26"/>
      <c r="S30" s="59"/>
      <c r="U30" s="37"/>
      <c r="V30" s="37"/>
      <c r="Z30" s="68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5" s="5" customFormat="1" ht="13.5" customHeight="1">
      <c r="A31" s="38"/>
      <c r="B31" s="22"/>
      <c r="C31" s="22"/>
      <c r="D31" s="17"/>
      <c r="G31" s="22"/>
      <c r="H31" s="71"/>
      <c r="I31" s="22"/>
      <c r="J31" s="26"/>
      <c r="K31" s="22"/>
      <c r="L31" s="22"/>
      <c r="M31" s="22"/>
      <c r="O31" s="71"/>
      <c r="R31" s="97" t="s">
        <v>26</v>
      </c>
      <c r="S31" s="98"/>
      <c r="T31" s="98"/>
      <c r="U31" s="99"/>
      <c r="V31" s="61"/>
      <c r="AA31" s="22"/>
      <c r="AB31" s="95" t="str">
        <f>IF(AC38="","",IF(AC38&gt;X38-1,"","l SP zu klein"))</f>
        <v/>
      </c>
      <c r="AC31" s="95"/>
      <c r="AD31" s="95"/>
      <c r="AE31" s="95"/>
      <c r="AF31" s="95"/>
      <c r="AG31" s="95"/>
      <c r="AH31" s="95"/>
      <c r="AI31" s="96"/>
    </row>
    <row r="32" spans="1:35" s="5" customFormat="1" ht="2.1" customHeight="1">
      <c r="A32" s="38"/>
      <c r="B32" s="22"/>
      <c r="C32" s="22"/>
      <c r="D32" s="17"/>
      <c r="G32" s="22"/>
      <c r="H32" s="60"/>
      <c r="I32" s="22"/>
      <c r="J32" s="22"/>
      <c r="L32" s="22"/>
      <c r="M32" s="17"/>
      <c r="O32" s="63"/>
      <c r="R32" s="72" t="s">
        <v>27</v>
      </c>
      <c r="S32" s="22"/>
      <c r="T32" s="5" t="s">
        <v>28</v>
      </c>
      <c r="AA32" s="22"/>
      <c r="AB32" s="95" t="str">
        <f t="shared" ref="AB32" si="0">IF(AC39="","",IF(AC39&gt;X39,"","l SP zu klein"))</f>
        <v/>
      </c>
      <c r="AC32" s="95"/>
      <c r="AD32" s="95"/>
      <c r="AE32" s="95"/>
      <c r="AF32" s="95"/>
      <c r="AG32" s="95"/>
      <c r="AH32" s="95"/>
      <c r="AI32" s="96"/>
    </row>
    <row r="33" spans="1:35" s="5" customFormat="1" ht="13.5" customHeight="1">
      <c r="A33" s="38"/>
      <c r="B33" s="22"/>
      <c r="C33" s="22" t="s">
        <v>8</v>
      </c>
      <c r="D33" s="17"/>
      <c r="G33" s="22"/>
      <c r="H33" s="62"/>
      <c r="I33" s="22"/>
      <c r="J33" s="22"/>
      <c r="L33" s="22"/>
      <c r="M33" s="17"/>
      <c r="O33" s="71"/>
      <c r="R33" s="97" t="s">
        <v>27</v>
      </c>
      <c r="S33" s="98"/>
      <c r="T33" s="98"/>
      <c r="U33" s="99"/>
      <c r="V33" s="61"/>
      <c r="AA33" s="22"/>
      <c r="AB33" s="95" t="str">
        <f>IF(AC39="","",IF(AC39&gt;549,"","l GLM zu klein"))</f>
        <v/>
      </c>
      <c r="AC33" s="95"/>
      <c r="AD33" s="95"/>
      <c r="AE33" s="95"/>
      <c r="AF33" s="95"/>
      <c r="AG33" s="95"/>
      <c r="AH33" s="95"/>
      <c r="AI33" s="96"/>
    </row>
    <row r="34" spans="1:35" s="5" customFormat="1" ht="2.1" customHeight="1">
      <c r="A34" s="38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 t="s">
        <v>28</v>
      </c>
      <c r="U34" s="22"/>
      <c r="V34" s="22" t="s">
        <v>29</v>
      </c>
      <c r="Y34" s="22"/>
      <c r="AA34" s="22"/>
      <c r="AB34" s="95"/>
      <c r="AC34" s="95"/>
      <c r="AD34" s="95"/>
      <c r="AE34" s="95"/>
      <c r="AF34" s="95"/>
      <c r="AG34" s="95"/>
      <c r="AH34" s="95"/>
      <c r="AI34" s="96"/>
    </row>
    <row r="35" spans="1:35" s="5" customFormat="1" ht="15.95" customHeight="1">
      <c r="A35" s="38"/>
      <c r="B35" s="22"/>
      <c r="C35" s="22"/>
      <c r="F35" s="22"/>
      <c r="G35" s="22"/>
      <c r="H35" s="22"/>
      <c r="I35" s="22"/>
      <c r="J35" s="22"/>
      <c r="K35" s="22"/>
      <c r="L35" s="22"/>
      <c r="M35" s="22"/>
      <c r="R35" s="100" t="s">
        <v>30</v>
      </c>
      <c r="S35" s="98"/>
      <c r="T35" s="98"/>
      <c r="U35" s="99"/>
      <c r="V35" s="61"/>
      <c r="Y35" s="26"/>
      <c r="AA35" s="22"/>
      <c r="AB35" s="101" t="s">
        <v>8</v>
      </c>
      <c r="AC35" s="102"/>
      <c r="AD35" s="102"/>
      <c r="AE35" s="102"/>
      <c r="AF35" s="102"/>
      <c r="AG35" s="102"/>
      <c r="AH35" s="102"/>
      <c r="AI35" s="103"/>
    </row>
    <row r="36" spans="1:35" s="5" customFormat="1" ht="2.1" customHeight="1">
      <c r="A36" s="38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Y36" s="22"/>
      <c r="AA36" s="22"/>
      <c r="AB36" s="22"/>
      <c r="AC36" s="22"/>
      <c r="AD36" s="22"/>
      <c r="AE36" s="73"/>
      <c r="AF36" s="73"/>
      <c r="AG36" s="73"/>
      <c r="AH36" s="73"/>
      <c r="AI36" s="74"/>
    </row>
    <row r="37" spans="1:35" s="5" customFormat="1" ht="15.95" customHeight="1">
      <c r="A37" s="38"/>
      <c r="B37" s="22"/>
      <c r="C37" s="22"/>
      <c r="F37" s="22"/>
      <c r="G37" s="22"/>
      <c r="H37" s="22"/>
      <c r="I37" s="22"/>
      <c r="J37" s="22"/>
      <c r="K37" s="22"/>
      <c r="L37" s="22"/>
      <c r="M37" s="22"/>
      <c r="R37" s="115" t="s">
        <v>31</v>
      </c>
      <c r="S37" s="98"/>
      <c r="T37" s="98"/>
      <c r="U37" s="99"/>
      <c r="V37" s="61"/>
      <c r="Y37" s="26"/>
      <c r="Z37" s="17"/>
      <c r="AA37" s="22"/>
      <c r="AB37" s="22"/>
      <c r="AC37" s="106" t="s">
        <v>29</v>
      </c>
      <c r="AD37" s="106"/>
      <c r="AE37" s="106"/>
      <c r="AF37" s="106"/>
      <c r="AG37" s="106"/>
      <c r="AH37" s="106"/>
      <c r="AI37" s="107"/>
    </row>
    <row r="38" spans="1:35" s="5" customFormat="1" ht="15.95" customHeight="1">
      <c r="A38" s="38"/>
      <c r="B38" s="22"/>
      <c r="C38" s="22"/>
      <c r="D38" s="17"/>
      <c r="E38" s="22"/>
      <c r="F38" s="22"/>
      <c r="G38" s="22"/>
      <c r="I38" s="22"/>
      <c r="J38" s="22"/>
      <c r="K38" s="22"/>
      <c r="L38" s="22"/>
      <c r="M38" s="22"/>
      <c r="N38" s="22"/>
      <c r="O38" s="22"/>
      <c r="P38" s="22"/>
      <c r="Q38" s="22"/>
      <c r="R38" s="17" t="s">
        <v>32</v>
      </c>
      <c r="S38" s="45"/>
      <c r="T38" s="22"/>
      <c r="U38" s="22"/>
      <c r="V38" s="17" t="s">
        <v>33</v>
      </c>
      <c r="W38" s="17"/>
      <c r="X38" s="104" t="str">
        <f>IF(V31="x",(2*182+91),IF(V33="x",(2*225+112),IF(V35="x",(2*300+150),IF(V37="X",(2*350+175),""))))</f>
        <v/>
      </c>
      <c r="Y38" s="102"/>
      <c r="AA38" s="75" t="s">
        <v>34</v>
      </c>
      <c r="AB38" s="26"/>
      <c r="AC38" s="109"/>
      <c r="AD38" s="109"/>
      <c r="AE38" s="109"/>
      <c r="AF38" s="109"/>
      <c r="AG38" s="109"/>
      <c r="AH38" s="109"/>
      <c r="AI38" s="110"/>
    </row>
    <row r="39" spans="1:35" s="5" customFormat="1" ht="13.5" customHeight="1">
      <c r="A39" s="38"/>
      <c r="B39" s="22"/>
      <c r="C39" s="22"/>
      <c r="D39" s="22"/>
      <c r="E39" s="22"/>
      <c r="F39" s="22"/>
      <c r="G39" s="22"/>
      <c r="H39" s="17"/>
      <c r="I39" s="22"/>
      <c r="J39" s="22"/>
      <c r="K39" s="22"/>
      <c r="L39" s="22"/>
      <c r="M39" s="22"/>
      <c r="N39" s="22"/>
      <c r="O39" s="22"/>
      <c r="P39" s="22"/>
      <c r="Q39" s="22"/>
      <c r="R39" s="14" t="s">
        <v>35</v>
      </c>
      <c r="S39" s="45"/>
      <c r="T39" s="26"/>
      <c r="U39" s="22"/>
      <c r="V39" s="22"/>
      <c r="W39" s="73" t="s">
        <v>33</v>
      </c>
      <c r="X39" s="17"/>
      <c r="Y39" s="90">
        <v>550</v>
      </c>
      <c r="Z39" s="90"/>
      <c r="AA39" s="75" t="s">
        <v>34</v>
      </c>
      <c r="AB39" s="22"/>
      <c r="AC39" s="91"/>
      <c r="AD39" s="91"/>
      <c r="AE39" s="91"/>
      <c r="AF39" s="91"/>
      <c r="AG39" s="91"/>
      <c r="AH39" s="91"/>
      <c r="AI39" s="92"/>
    </row>
    <row r="40" spans="1:35" s="5" customFormat="1" ht="13.5" customHeight="1">
      <c r="A40" s="76"/>
      <c r="B40" s="77"/>
      <c r="C40" s="77"/>
      <c r="D40" s="77"/>
      <c r="E40" s="77"/>
      <c r="F40" s="78"/>
      <c r="G40" s="77"/>
      <c r="H40" s="78"/>
      <c r="I40" s="78"/>
      <c r="J40" s="78"/>
      <c r="K40" s="78"/>
      <c r="L40" s="78"/>
      <c r="M40" s="78"/>
      <c r="N40" s="78" t="s">
        <v>8</v>
      </c>
      <c r="O40" s="78"/>
      <c r="P40" s="78"/>
      <c r="Q40" s="78" t="s">
        <v>8</v>
      </c>
      <c r="R40" s="77"/>
      <c r="S40" s="79"/>
      <c r="T40" s="77"/>
      <c r="U40" s="80"/>
      <c r="V40" s="80"/>
      <c r="W40" s="80"/>
      <c r="X40" s="80"/>
      <c r="Y40" s="80"/>
      <c r="Z40" s="80"/>
      <c r="AA40" s="80"/>
      <c r="AB40" s="80"/>
      <c r="AC40" s="78"/>
      <c r="AD40" s="81"/>
      <c r="AE40" s="82"/>
      <c r="AF40" s="82"/>
      <c r="AG40" s="82"/>
      <c r="AH40" s="82"/>
      <c r="AI40" s="83"/>
    </row>
    <row r="41" spans="1:35" s="5" customFormat="1" ht="2.1" customHeight="1">
      <c r="A41" s="38"/>
      <c r="F41" s="22"/>
      <c r="H41" s="22"/>
      <c r="I41" s="22"/>
      <c r="J41" s="22"/>
      <c r="K41" s="22"/>
      <c r="L41" s="22"/>
      <c r="M41" s="22"/>
      <c r="N41" s="22"/>
      <c r="O41" s="22"/>
      <c r="P41" s="17" t="s">
        <v>23</v>
      </c>
      <c r="Q41" s="17"/>
      <c r="R41" s="84"/>
      <c r="S41" s="14"/>
      <c r="AB41" s="22"/>
      <c r="AC41" s="22"/>
      <c r="AD41" s="63"/>
      <c r="AE41" s="31"/>
      <c r="AF41" s="31"/>
      <c r="AG41" s="31"/>
      <c r="AH41" s="31"/>
      <c r="AI41" s="66"/>
    </row>
    <row r="42" spans="1:35" s="5" customFormat="1" ht="15.95" customHeight="1">
      <c r="A42" s="111"/>
      <c r="B42" s="102"/>
      <c r="C42" s="102"/>
      <c r="D42" s="102"/>
      <c r="E42" s="102"/>
      <c r="F42" s="112"/>
      <c r="G42" s="112"/>
      <c r="H42" s="112"/>
      <c r="I42" s="112"/>
      <c r="J42" s="22"/>
      <c r="K42" s="22"/>
      <c r="L42" s="22"/>
      <c r="M42" s="112"/>
      <c r="N42" s="112"/>
      <c r="O42" s="112"/>
      <c r="P42" s="112"/>
      <c r="Q42" s="22"/>
      <c r="R42" s="49" t="s">
        <v>36</v>
      </c>
      <c r="S42" s="67"/>
      <c r="U42" s="37"/>
      <c r="V42" s="37"/>
      <c r="Z42" s="68"/>
      <c r="AA42" s="69"/>
      <c r="AB42" s="69"/>
      <c r="AC42" s="69"/>
      <c r="AD42" s="69"/>
      <c r="AE42" s="69"/>
      <c r="AF42" s="69"/>
      <c r="AG42" s="113" t="str">
        <f>IF(V45="x","DN 150",IF(V47="x","DN 200",""))</f>
        <v/>
      </c>
      <c r="AH42" s="104"/>
      <c r="AI42" s="114"/>
    </row>
    <row r="43" spans="1:35" s="5" customFormat="1" ht="2.1" customHeight="1">
      <c r="A43" s="3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6"/>
      <c r="S43" s="22"/>
      <c r="T43" s="22"/>
      <c r="U43" s="22"/>
      <c r="V43" s="22"/>
      <c r="Y43" s="22"/>
      <c r="AA43" s="22"/>
      <c r="AB43" s="22"/>
      <c r="AC43" s="22"/>
      <c r="AD43" s="22"/>
      <c r="AE43" s="22"/>
      <c r="AF43" s="22"/>
      <c r="AG43" s="22"/>
      <c r="AH43" s="22"/>
      <c r="AI43" s="58"/>
    </row>
    <row r="44" spans="1:35" s="5" customFormat="1" ht="1.35" customHeight="1">
      <c r="A44" s="38"/>
      <c r="B44"/>
      <c r="C44"/>
      <c r="D44"/>
      <c r="E44"/>
      <c r="F44" s="22"/>
      <c r="G44"/>
      <c r="H44"/>
      <c r="I44"/>
      <c r="J44" s="22"/>
      <c r="K44" s="22"/>
      <c r="L44" s="22"/>
      <c r="M44" s="22"/>
      <c r="N44"/>
      <c r="O44"/>
      <c r="P44"/>
      <c r="Q44" s="22"/>
      <c r="R44" s="26"/>
      <c r="S44" s="59"/>
      <c r="U44" s="37"/>
      <c r="V44" s="37"/>
      <c r="Z44" s="68"/>
      <c r="AA44" s="69"/>
      <c r="AB44" s="101" t="str">
        <f>IF(AC51="","",IF(AC51&gt;X51-1,"","l SP zu klein"))</f>
        <v/>
      </c>
      <c r="AC44" s="102"/>
      <c r="AD44" s="102"/>
      <c r="AE44" s="102"/>
      <c r="AF44" s="102"/>
      <c r="AG44" s="102"/>
      <c r="AH44" s="102"/>
      <c r="AI44" s="103"/>
    </row>
    <row r="45" spans="1:35" s="5" customFormat="1" ht="13.5" customHeight="1">
      <c r="A45" s="38"/>
      <c r="B45" s="22"/>
      <c r="C45" s="22"/>
      <c r="D45" s="17"/>
      <c r="G45" s="22"/>
      <c r="H45" s="71"/>
      <c r="I45" s="22"/>
      <c r="J45" s="26"/>
      <c r="K45" s="22"/>
      <c r="L45" s="22"/>
      <c r="M45" s="22"/>
      <c r="N45" s="22"/>
      <c r="O45" s="71"/>
      <c r="R45" s="97" t="s">
        <v>26</v>
      </c>
      <c r="S45" s="98"/>
      <c r="T45" s="98"/>
      <c r="U45" s="99"/>
      <c r="V45" s="61"/>
      <c r="AA45" s="22"/>
      <c r="AB45" s="95" t="str">
        <f>IF(AC52="","",IF(AC52&gt;X52-1,"","l SP zu klein"))</f>
        <v/>
      </c>
      <c r="AC45" s="95"/>
      <c r="AD45" s="95"/>
      <c r="AE45" s="95"/>
      <c r="AF45" s="95"/>
      <c r="AG45" s="95"/>
      <c r="AH45" s="95"/>
      <c r="AI45" s="96"/>
    </row>
    <row r="46" spans="1:35" s="5" customFormat="1" ht="2.1" customHeight="1">
      <c r="A46" s="38"/>
      <c r="B46" s="22"/>
      <c r="C46" s="22"/>
      <c r="D46" s="17"/>
      <c r="G46" s="22"/>
      <c r="H46" s="60"/>
      <c r="I46" s="22"/>
      <c r="J46" s="22"/>
      <c r="L46" s="22"/>
      <c r="M46" s="17"/>
      <c r="O46" s="63"/>
      <c r="R46" s="72" t="s">
        <v>27</v>
      </c>
      <c r="S46" s="22"/>
      <c r="T46" s="5" t="s">
        <v>28</v>
      </c>
      <c r="AA46" s="22"/>
      <c r="AB46" s="95"/>
      <c r="AC46" s="95"/>
      <c r="AD46" s="95"/>
      <c r="AE46" s="95"/>
      <c r="AF46" s="95"/>
      <c r="AG46" s="95"/>
      <c r="AH46" s="95"/>
      <c r="AI46" s="96"/>
    </row>
    <row r="47" spans="1:35" s="5" customFormat="1" ht="13.5" customHeight="1">
      <c r="A47" s="38"/>
      <c r="B47" s="22"/>
      <c r="C47" s="22" t="s">
        <v>8</v>
      </c>
      <c r="D47" s="17"/>
      <c r="G47" s="22"/>
      <c r="H47" s="62"/>
      <c r="I47" s="22"/>
      <c r="J47" s="22"/>
      <c r="L47" s="22"/>
      <c r="M47" s="17"/>
      <c r="O47" s="71"/>
      <c r="R47" s="97" t="s">
        <v>27</v>
      </c>
      <c r="S47" s="98"/>
      <c r="T47" s="98"/>
      <c r="U47" s="99"/>
      <c r="V47" s="61"/>
      <c r="AA47" s="22"/>
      <c r="AB47" s="95" t="str">
        <f>IF(AC53="","",IF(AC53&gt;549,"","l GLM zu klein"))</f>
        <v/>
      </c>
      <c r="AC47" s="95"/>
      <c r="AD47" s="95"/>
      <c r="AE47" s="95"/>
      <c r="AF47" s="95"/>
      <c r="AG47" s="95"/>
      <c r="AH47" s="95"/>
      <c r="AI47" s="96"/>
    </row>
    <row r="48" spans="1:35" s="5" customFormat="1" ht="2.1" customHeight="1">
      <c r="A48" s="38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28</v>
      </c>
      <c r="U48" s="22"/>
      <c r="V48" s="22" t="s">
        <v>29</v>
      </c>
      <c r="Y48" s="22"/>
      <c r="AA48" s="22"/>
      <c r="AB48" s="22"/>
      <c r="AC48" s="22"/>
      <c r="AD48" s="22"/>
      <c r="AE48" s="22"/>
      <c r="AF48" s="22"/>
      <c r="AG48" s="22"/>
      <c r="AH48" s="22"/>
      <c r="AI48" s="58"/>
    </row>
    <row r="49" spans="1:35" s="5" customFormat="1" ht="15.95" customHeight="1">
      <c r="A49" s="38"/>
      <c r="B49" s="22"/>
      <c r="C49" s="22"/>
      <c r="F49" s="22"/>
      <c r="G49" s="22"/>
      <c r="H49" s="22"/>
      <c r="I49" s="22"/>
      <c r="J49" s="22"/>
      <c r="K49" s="22"/>
      <c r="L49" s="22"/>
      <c r="M49" s="22"/>
      <c r="R49" s="104" t="s">
        <v>37</v>
      </c>
      <c r="S49" s="102"/>
      <c r="T49" s="102"/>
      <c r="U49" s="102"/>
      <c r="V49" s="102"/>
      <c r="W49" s="102"/>
      <c r="X49" s="102"/>
      <c r="Y49" s="102"/>
      <c r="Z49" s="102"/>
      <c r="AA49" s="102"/>
      <c r="AB49" s="22"/>
      <c r="AC49" s="109"/>
      <c r="AD49" s="109"/>
      <c r="AE49" s="109"/>
      <c r="AF49" s="109"/>
      <c r="AG49" s="109"/>
      <c r="AH49" s="109"/>
      <c r="AI49" s="110"/>
    </row>
    <row r="50" spans="1:35" s="5" customFormat="1" ht="2.1" customHeight="1">
      <c r="A50" s="3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Y50" s="22"/>
      <c r="AA50" s="22"/>
      <c r="AB50" s="22"/>
      <c r="AC50" s="22"/>
      <c r="AD50" s="22"/>
      <c r="AE50" s="73"/>
      <c r="AF50" s="73"/>
      <c r="AG50" s="73"/>
      <c r="AH50" s="73"/>
      <c r="AI50" s="74"/>
    </row>
    <row r="51" spans="1:35" s="5" customFormat="1" ht="15.95" customHeight="1">
      <c r="A51" s="38"/>
      <c r="B51" s="22"/>
      <c r="C51" s="22"/>
      <c r="F51" s="22"/>
      <c r="G51" s="22"/>
      <c r="H51" s="22"/>
      <c r="I51" s="22"/>
      <c r="J51" s="22"/>
      <c r="K51" s="22"/>
      <c r="L51" s="22"/>
      <c r="M51" s="22"/>
      <c r="R51" s="105"/>
      <c r="S51" s="102"/>
      <c r="T51" s="102"/>
      <c r="U51" s="102"/>
      <c r="V51" s="62"/>
      <c r="Y51" s="26"/>
      <c r="Z51" s="17"/>
      <c r="AA51" s="22"/>
      <c r="AB51" s="22"/>
      <c r="AC51" s="106" t="s">
        <v>29</v>
      </c>
      <c r="AD51" s="106"/>
      <c r="AE51" s="106"/>
      <c r="AF51" s="106"/>
      <c r="AG51" s="106"/>
      <c r="AH51" s="106"/>
      <c r="AI51" s="107"/>
    </row>
    <row r="52" spans="1:35" s="5" customFormat="1" ht="15.95" customHeight="1">
      <c r="A52" s="38"/>
      <c r="B52" s="22"/>
      <c r="C52" s="22"/>
      <c r="D52" s="17"/>
      <c r="E52" s="22"/>
      <c r="F52" s="22"/>
      <c r="G52" s="22"/>
      <c r="I52" s="22"/>
      <c r="J52" s="22"/>
      <c r="K52" s="22"/>
      <c r="L52" s="22"/>
      <c r="M52" s="22"/>
      <c r="N52" s="22"/>
      <c r="O52" s="22"/>
      <c r="P52" s="22"/>
      <c r="Q52" s="22"/>
      <c r="R52" s="17" t="s">
        <v>38</v>
      </c>
      <c r="S52" s="14"/>
      <c r="T52" s="17"/>
      <c r="U52" s="17"/>
      <c r="V52" s="17" t="s">
        <v>33</v>
      </c>
      <c r="W52" s="17"/>
      <c r="X52" s="90" t="str">
        <f>IF(V45="x",(2*182+91),IF(V47="x",(2*225+112),""))</f>
        <v/>
      </c>
      <c r="Y52" s="90"/>
      <c r="Z52" s="108"/>
      <c r="AA52" s="17" t="s">
        <v>34</v>
      </c>
      <c r="AB52" s="17"/>
      <c r="AC52" s="109"/>
      <c r="AD52" s="109"/>
      <c r="AE52" s="109"/>
      <c r="AF52" s="109"/>
      <c r="AG52" s="109"/>
      <c r="AH52" s="109"/>
      <c r="AI52" s="110"/>
    </row>
    <row r="53" spans="1:35" s="5" customFormat="1" ht="13.5" customHeight="1">
      <c r="A53" s="38"/>
      <c r="B53" s="22"/>
      <c r="C53" s="22"/>
      <c r="D53" s="22"/>
      <c r="E53" s="22"/>
      <c r="F53" s="22"/>
      <c r="G53" s="22"/>
      <c r="H53" s="17"/>
      <c r="I53" s="22"/>
      <c r="J53" s="22"/>
      <c r="K53" s="22"/>
      <c r="L53" s="22"/>
      <c r="M53" s="22"/>
      <c r="N53" s="22"/>
      <c r="O53" s="22"/>
      <c r="P53" s="22"/>
      <c r="Q53" s="22"/>
      <c r="R53" s="14" t="s">
        <v>39</v>
      </c>
      <c r="S53" s="14"/>
      <c r="T53" s="17"/>
      <c r="U53" s="17"/>
      <c r="V53" s="17"/>
      <c r="W53" s="31" t="s">
        <v>33</v>
      </c>
      <c r="X53" s="17"/>
      <c r="Y53" s="90">
        <v>550</v>
      </c>
      <c r="Z53" s="90"/>
      <c r="AA53" s="17" t="s">
        <v>34</v>
      </c>
      <c r="AB53" s="17"/>
      <c r="AC53" s="91"/>
      <c r="AD53" s="91"/>
      <c r="AE53" s="91"/>
      <c r="AF53" s="91"/>
      <c r="AG53" s="91"/>
      <c r="AH53" s="91"/>
      <c r="AI53" s="92"/>
    </row>
    <row r="54" spans="1:35" s="5" customFormat="1" ht="13.5" customHeight="1">
      <c r="A54" s="76"/>
      <c r="B54" s="77"/>
      <c r="C54" s="77"/>
      <c r="D54" s="77"/>
      <c r="E54" s="77"/>
      <c r="F54" s="78"/>
      <c r="G54" s="77"/>
      <c r="H54" s="78"/>
      <c r="I54" s="78"/>
      <c r="J54" s="78"/>
      <c r="K54" s="78"/>
      <c r="L54" s="78"/>
      <c r="M54" s="78"/>
      <c r="N54" s="78" t="s">
        <v>8</v>
      </c>
      <c r="O54" s="78"/>
      <c r="P54" s="78"/>
      <c r="Q54" s="78" t="s">
        <v>8</v>
      </c>
      <c r="R54" s="77"/>
      <c r="S54" s="79"/>
      <c r="T54" s="77"/>
      <c r="U54" s="80"/>
      <c r="V54" s="80"/>
      <c r="W54" s="80"/>
      <c r="X54" s="80"/>
      <c r="Y54" s="80"/>
      <c r="Z54" s="80"/>
      <c r="AA54" s="80"/>
      <c r="AB54" s="80"/>
      <c r="AC54" s="78"/>
      <c r="AD54" s="81"/>
      <c r="AE54" s="82"/>
      <c r="AF54" s="82"/>
      <c r="AG54" s="82"/>
      <c r="AH54" s="82"/>
      <c r="AI54" s="83"/>
    </row>
    <row r="55" spans="1:35" s="5" customFormat="1" ht="15.95" customHeight="1">
      <c r="A55" s="111"/>
      <c r="B55" s="102"/>
      <c r="C55" s="102"/>
      <c r="D55" s="102"/>
      <c r="E55" s="102"/>
      <c r="F55" s="112"/>
      <c r="G55" s="112"/>
      <c r="H55" s="112"/>
      <c r="I55" s="112"/>
      <c r="J55" s="22"/>
      <c r="K55" s="22"/>
      <c r="L55" s="22"/>
      <c r="M55" s="112"/>
      <c r="N55" s="112"/>
      <c r="O55" s="112"/>
      <c r="P55" s="112"/>
      <c r="Q55" s="22"/>
      <c r="R55" s="89" t="s">
        <v>40</v>
      </c>
      <c r="S55" s="67"/>
      <c r="U55" s="37"/>
      <c r="V55" s="37"/>
      <c r="Z55" s="68"/>
      <c r="AA55" s="69"/>
      <c r="AB55" s="69"/>
      <c r="AC55" s="69"/>
      <c r="AD55" s="69"/>
      <c r="AE55" s="69"/>
      <c r="AF55" s="69"/>
      <c r="AG55" s="69"/>
      <c r="AH55" s="69"/>
      <c r="AI55" s="70"/>
    </row>
    <row r="56" spans="1:35" s="5" customFormat="1" ht="2.1" customHeight="1">
      <c r="A56" s="38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6"/>
      <c r="S56" s="22"/>
      <c r="T56" s="22"/>
      <c r="U56" s="22"/>
      <c r="V56" s="22"/>
      <c r="Y56" s="22"/>
      <c r="AA56" s="22"/>
      <c r="AB56" s="22"/>
      <c r="AC56" s="22"/>
      <c r="AD56" s="22"/>
      <c r="AE56" s="22"/>
      <c r="AF56" s="22"/>
      <c r="AG56" s="22"/>
      <c r="AH56" s="22"/>
      <c r="AI56" s="58"/>
    </row>
    <row r="57" spans="1:35" s="5" customFormat="1" ht="1.35" customHeight="1">
      <c r="A57" s="38"/>
      <c r="B57"/>
      <c r="C57"/>
      <c r="D57"/>
      <c r="E57"/>
      <c r="F57" s="22"/>
      <c r="G57"/>
      <c r="H57"/>
      <c r="I57"/>
      <c r="J57" s="22"/>
      <c r="K57" s="22"/>
      <c r="L57" s="22"/>
      <c r="M57" s="22"/>
      <c r="N57"/>
      <c r="O57"/>
      <c r="P57"/>
      <c r="Q57" s="22"/>
      <c r="R57" s="26"/>
      <c r="S57" s="59"/>
      <c r="U57" s="37"/>
      <c r="V57" s="37"/>
      <c r="Z57" s="68"/>
      <c r="AA57" s="69"/>
      <c r="AB57" s="69"/>
      <c r="AC57" s="69"/>
      <c r="AD57" s="69"/>
      <c r="AE57" s="69"/>
      <c r="AF57" s="69"/>
      <c r="AG57" s="69"/>
      <c r="AH57" s="69"/>
      <c r="AI57" s="70"/>
    </row>
    <row r="58" spans="1:35" s="5" customFormat="1" ht="13.5" customHeight="1">
      <c r="A58" s="38"/>
      <c r="B58" s="22"/>
      <c r="C58" s="22"/>
      <c r="D58" s="17"/>
      <c r="G58" s="22"/>
      <c r="H58" s="71"/>
      <c r="I58" s="22"/>
      <c r="J58" s="26"/>
      <c r="K58" s="22"/>
      <c r="L58" s="22"/>
      <c r="M58" s="22"/>
      <c r="N58" s="22"/>
      <c r="O58" s="71"/>
      <c r="R58" s="97" t="s">
        <v>26</v>
      </c>
      <c r="S58" s="98"/>
      <c r="T58" s="98"/>
      <c r="U58" s="99"/>
      <c r="V58" s="61"/>
      <c r="AA58" s="22"/>
      <c r="AB58" s="95" t="str">
        <f>IF(AC65="","",IF(AC65&gt;X65-1,"","l SP zu klein"))</f>
        <v/>
      </c>
      <c r="AC58" s="95"/>
      <c r="AD58" s="95"/>
      <c r="AE58" s="95"/>
      <c r="AF58" s="95"/>
      <c r="AG58" s="95"/>
      <c r="AH58" s="95"/>
      <c r="AI58" s="96"/>
    </row>
    <row r="59" spans="1:35" s="5" customFormat="1" ht="2.1" customHeight="1">
      <c r="A59" s="38"/>
      <c r="B59" s="22"/>
      <c r="C59" s="22"/>
      <c r="D59" s="17"/>
      <c r="G59" s="22"/>
      <c r="H59" s="62"/>
      <c r="I59" s="22"/>
      <c r="J59" s="22"/>
      <c r="L59" s="22"/>
      <c r="M59" s="17"/>
      <c r="O59" s="63"/>
      <c r="R59" s="72" t="s">
        <v>27</v>
      </c>
      <c r="S59" s="22"/>
      <c r="T59" s="5" t="s">
        <v>28</v>
      </c>
      <c r="AA59" s="22"/>
      <c r="AB59" s="95"/>
      <c r="AC59" s="95"/>
      <c r="AD59" s="95"/>
      <c r="AE59" s="95"/>
      <c r="AF59" s="95"/>
      <c r="AG59" s="95"/>
      <c r="AH59" s="95"/>
      <c r="AI59" s="96"/>
    </row>
    <row r="60" spans="1:35" s="5" customFormat="1" ht="13.5" customHeight="1">
      <c r="A60" s="38"/>
      <c r="B60" s="22"/>
      <c r="C60" s="22"/>
      <c r="D60" s="17"/>
      <c r="G60" s="22"/>
      <c r="H60" s="62"/>
      <c r="I60" s="22"/>
      <c r="J60" s="22"/>
      <c r="L60" s="22"/>
      <c r="M60" s="17"/>
      <c r="O60" s="71"/>
      <c r="R60" s="97" t="s">
        <v>27</v>
      </c>
      <c r="S60" s="98"/>
      <c r="T60" s="98"/>
      <c r="U60" s="99"/>
      <c r="V60" s="61"/>
      <c r="AA60" s="22"/>
      <c r="AB60" s="95" t="str">
        <f>IF(AC66="","",IF(AC66&gt;549,"","l GLM zu klein"))</f>
        <v/>
      </c>
      <c r="AC60" s="95"/>
      <c r="AD60" s="95"/>
      <c r="AE60" s="95"/>
      <c r="AF60" s="95"/>
      <c r="AG60" s="95"/>
      <c r="AH60" s="95"/>
      <c r="AI60" s="96"/>
    </row>
    <row r="61" spans="1:35" s="5" customFormat="1" ht="2.1" customHeight="1">
      <c r="A61" s="38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 t="s">
        <v>28</v>
      </c>
      <c r="U61" s="22"/>
      <c r="V61" s="22" t="s">
        <v>29</v>
      </c>
      <c r="Y61" s="22"/>
      <c r="AA61" s="22"/>
      <c r="AB61" s="22"/>
      <c r="AC61" s="22"/>
      <c r="AD61" s="22"/>
      <c r="AE61" s="22"/>
      <c r="AF61" s="22"/>
      <c r="AG61" s="22"/>
      <c r="AH61" s="22"/>
      <c r="AI61" s="58"/>
    </row>
    <row r="62" spans="1:35" s="5" customFormat="1" ht="15.95" customHeight="1">
      <c r="A62" s="38"/>
      <c r="B62" s="22"/>
      <c r="C62" s="22"/>
      <c r="F62" s="22"/>
      <c r="G62" s="22"/>
      <c r="H62" s="22"/>
      <c r="I62" s="22"/>
      <c r="J62" s="22"/>
      <c r="K62" s="22"/>
      <c r="L62" s="22"/>
      <c r="M62" s="22"/>
      <c r="R62" s="104"/>
      <c r="S62" s="102"/>
      <c r="T62" s="102"/>
      <c r="U62" s="102"/>
      <c r="V62" s="62"/>
      <c r="Y62" s="26"/>
      <c r="AA62" s="22"/>
      <c r="AB62" s="22"/>
      <c r="AC62" s="22"/>
      <c r="AD62" s="21"/>
      <c r="AE62" s="85" t="s">
        <v>8</v>
      </c>
      <c r="AF62" s="85" t="s">
        <v>8</v>
      </c>
      <c r="AG62" s="85" t="s">
        <v>8</v>
      </c>
      <c r="AH62" s="85"/>
      <c r="AI62" s="86"/>
    </row>
    <row r="63" spans="1:35" s="5" customFormat="1" ht="2.1" customHeight="1">
      <c r="A63" s="38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Y63" s="22"/>
      <c r="AA63" s="22"/>
      <c r="AB63" s="22"/>
      <c r="AC63" s="22"/>
      <c r="AD63" s="22"/>
      <c r="AE63" s="73"/>
      <c r="AF63" s="73"/>
      <c r="AG63" s="73"/>
      <c r="AH63" s="73"/>
      <c r="AI63" s="74"/>
    </row>
    <row r="64" spans="1:35" s="5" customFormat="1" ht="15.95" customHeight="1">
      <c r="A64" s="38"/>
      <c r="B64" s="22"/>
      <c r="C64" s="22"/>
      <c r="F64" s="22"/>
      <c r="G64" s="22"/>
      <c r="H64" s="22"/>
      <c r="I64" s="22"/>
      <c r="J64" s="22"/>
      <c r="K64" s="22"/>
      <c r="L64" s="22"/>
      <c r="M64" s="22"/>
      <c r="R64" s="105"/>
      <c r="S64" s="102"/>
      <c r="T64" s="102"/>
      <c r="U64" s="102"/>
      <c r="V64" s="62"/>
      <c r="Y64" s="26"/>
      <c r="Z64" s="17"/>
      <c r="AA64" s="22"/>
      <c r="AB64" s="22"/>
      <c r="AC64" s="106" t="s">
        <v>29</v>
      </c>
      <c r="AD64" s="106"/>
      <c r="AE64" s="106"/>
      <c r="AF64" s="106"/>
      <c r="AG64" s="106"/>
      <c r="AH64" s="106"/>
      <c r="AI64" s="107"/>
    </row>
    <row r="65" spans="1:35" s="5" customFormat="1" ht="15.95" customHeight="1">
      <c r="A65" s="38"/>
      <c r="B65" s="22"/>
      <c r="C65" s="22"/>
      <c r="D65" s="17"/>
      <c r="E65" s="22"/>
      <c r="F65" s="22"/>
      <c r="G65" s="22"/>
      <c r="I65" s="22"/>
      <c r="J65" s="22"/>
      <c r="K65" s="22"/>
      <c r="L65" s="22"/>
      <c r="M65" s="22"/>
      <c r="N65" s="22"/>
      <c r="O65" s="22"/>
      <c r="P65" s="22"/>
      <c r="Q65" s="22"/>
      <c r="R65" s="17" t="s">
        <v>38</v>
      </c>
      <c r="S65" s="14"/>
      <c r="T65" s="17"/>
      <c r="U65" s="17"/>
      <c r="V65" s="17" t="s">
        <v>33</v>
      </c>
      <c r="W65" s="17"/>
      <c r="X65" s="90" t="str">
        <f>IF(V58="x",(2*182+91),IF(V60="x",(2*225+112),""))</f>
        <v/>
      </c>
      <c r="Y65" s="90"/>
      <c r="Z65" s="108"/>
      <c r="AA65" s="17" t="s">
        <v>34</v>
      </c>
      <c r="AB65" s="17"/>
      <c r="AC65" s="109"/>
      <c r="AD65" s="109"/>
      <c r="AE65" s="109"/>
      <c r="AF65" s="109"/>
      <c r="AG65" s="109"/>
      <c r="AH65" s="109"/>
      <c r="AI65" s="110"/>
    </row>
    <row r="66" spans="1:35" s="5" customFormat="1" ht="13.5" customHeight="1">
      <c r="A66" s="38"/>
      <c r="B66" s="22"/>
      <c r="C66" s="22"/>
      <c r="D66" s="22"/>
      <c r="E66" s="22"/>
      <c r="F66" s="22"/>
      <c r="G66" s="22"/>
      <c r="H66" s="17"/>
      <c r="I66" s="22"/>
      <c r="J66" s="22"/>
      <c r="K66" s="22"/>
      <c r="L66" s="22"/>
      <c r="M66" s="22"/>
      <c r="N66" s="22"/>
      <c r="O66" s="22"/>
      <c r="P66" s="22"/>
      <c r="Q66" s="22"/>
      <c r="R66" s="14" t="s">
        <v>35</v>
      </c>
      <c r="S66" s="14"/>
      <c r="T66" s="17"/>
      <c r="U66" s="17"/>
      <c r="V66" s="17"/>
      <c r="W66" s="31" t="s">
        <v>33</v>
      </c>
      <c r="X66" s="17"/>
      <c r="Y66" s="90">
        <v>550</v>
      </c>
      <c r="Z66" s="90"/>
      <c r="AA66" s="17" t="s">
        <v>34</v>
      </c>
      <c r="AB66" s="17"/>
      <c r="AC66" s="91"/>
      <c r="AD66" s="91"/>
      <c r="AE66" s="91"/>
      <c r="AF66" s="91"/>
      <c r="AG66" s="91"/>
      <c r="AH66" s="91"/>
      <c r="AI66" s="92"/>
    </row>
    <row r="67" spans="1:35" s="5" customFormat="1" ht="13.5" customHeight="1">
      <c r="A67" s="38"/>
      <c r="F67" s="22"/>
      <c r="H67" s="22"/>
      <c r="I67" s="22"/>
      <c r="J67" s="22"/>
      <c r="K67" s="22"/>
      <c r="L67" s="22"/>
      <c r="M67" s="22"/>
      <c r="N67" s="22" t="s">
        <v>8</v>
      </c>
      <c r="O67" s="22"/>
      <c r="P67" s="22"/>
      <c r="Q67" s="22" t="s">
        <v>8</v>
      </c>
      <c r="S67" s="87"/>
      <c r="U67" s="17"/>
      <c r="V67" s="17"/>
      <c r="W67" s="17"/>
      <c r="X67" s="17"/>
      <c r="Y67" s="17"/>
      <c r="Z67" s="17"/>
      <c r="AA67" s="17"/>
      <c r="AB67" s="17"/>
      <c r="AC67" s="22"/>
      <c r="AD67" s="71"/>
      <c r="AE67" s="31"/>
      <c r="AF67" s="31"/>
      <c r="AG67" s="31"/>
      <c r="AH67" s="31"/>
      <c r="AI67" s="66"/>
    </row>
    <row r="68" spans="1:35" s="5" customFormat="1" ht="3.6" customHeight="1">
      <c r="A68" s="38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88"/>
    </row>
    <row r="69" spans="1:35" s="5" customFormat="1" ht="3" customHeight="1">
      <c r="A69" s="64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65"/>
    </row>
    <row r="70" spans="1:35" ht="16.5" customHeight="1">
      <c r="A70" s="19" t="s">
        <v>11</v>
      </c>
      <c r="B70" s="20"/>
      <c r="C70" s="20"/>
      <c r="D70" s="20"/>
      <c r="E70" s="20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4"/>
    </row>
    <row r="71" spans="1:35" ht="16.5" customHeight="1">
      <c r="A71" s="23"/>
      <c r="B71" s="24"/>
      <c r="C71" s="24"/>
      <c r="D71" s="24"/>
      <c r="E71" s="24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4"/>
    </row>
    <row r="72" spans="1:35" ht="2.1" customHeight="1">
      <c r="A72" s="23"/>
      <c r="B72" s="24"/>
      <c r="C72" s="24"/>
      <c r="D72" s="24"/>
      <c r="E72" s="24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4"/>
    </row>
    <row r="73" spans="1:35" ht="1.35" customHeight="1">
      <c r="A73" s="21" t="s">
        <v>24</v>
      </c>
    </row>
    <row r="74" spans="1:35">
      <c r="A74" s="1" t="s">
        <v>24</v>
      </c>
    </row>
  </sheetData>
  <sheetProtection algorithmName="SHA-512" hashValue="N1lCUT73ejvcdQn1ISi2roxgufCyyFVq2PwuBw+nSfgp2nTHRV6FpvkCTKjzOLLhQnN5t8PE/S61CU5lUOm5Gg==" saltValue="o2f8AlB6z07hemZpPm544g==" spinCount="100000" sheet="1" scenarios="1"/>
  <protectedRanges>
    <protectedRange sqref="F70:AI71" name="Bereich17"/>
    <protectedRange sqref="AC52:AI53" name="Bereich15"/>
    <protectedRange sqref="AC38:AI39" name="Bereich13"/>
    <protectedRange sqref="Z27:AH27" name="Bereich11"/>
    <protectedRange sqref="J19:K19 J21:K21 B23:H23 B25:H25 J25:P25 R21:W21 U23:W23 Z19 Z21 Z23 Z25" name="Bereich9"/>
    <protectedRange sqref="G15:P15" name="Bereich7"/>
    <protectedRange sqref="E12:P14" name="Bereich3"/>
    <protectedRange sqref="A9:P11" name="Bereich2"/>
    <protectedRange sqref="J8:P8" name="Bereich1"/>
    <protectedRange sqref="AD8:AI8" name="Bereich4"/>
    <protectedRange sqref="R9:AI11" name="Bereich5"/>
    <protectedRange sqref="V12:AI14" name="Bereich6"/>
    <protectedRange sqref="X15:AI15" name="Bereich8"/>
    <protectedRange sqref="F27:P27" name="Bereich10"/>
    <protectedRange sqref="V31 V33 V35 V37 V45 V47 V58 V60" name="Bereich12"/>
    <protectedRange sqref="AC49:AI49" name="Bereich14"/>
    <protectedRange sqref="AC65:AI66" name="Bereich16"/>
  </protectedRanges>
  <dataConsolidate/>
  <mergeCells count="95">
    <mergeCell ref="J21:K21"/>
    <mergeCell ref="R21:W21"/>
    <mergeCell ref="B23:H23"/>
    <mergeCell ref="U23:W23"/>
    <mergeCell ref="B25:H25"/>
    <mergeCell ref="J25:P25"/>
    <mergeCell ref="B17:P17"/>
    <mergeCell ref="R17:W17"/>
    <mergeCell ref="J19:K19"/>
    <mergeCell ref="R19:Y19"/>
    <mergeCell ref="X17:AH17"/>
    <mergeCell ref="A14:D14"/>
    <mergeCell ref="E14:P14"/>
    <mergeCell ref="R14:U14"/>
    <mergeCell ref="V14:AI14"/>
    <mergeCell ref="A15:F15"/>
    <mergeCell ref="G15:P15"/>
    <mergeCell ref="R15:W15"/>
    <mergeCell ref="X15:AI15"/>
    <mergeCell ref="E12:P12"/>
    <mergeCell ref="R12:U12"/>
    <mergeCell ref="V12:AI12"/>
    <mergeCell ref="A13:D13"/>
    <mergeCell ref="E13:P13"/>
    <mergeCell ref="R13:U13"/>
    <mergeCell ref="V13:AI13"/>
    <mergeCell ref="F72:AI72"/>
    <mergeCell ref="Z27:AH27"/>
    <mergeCell ref="F27:P27"/>
    <mergeCell ref="A6:Q7"/>
    <mergeCell ref="R6:AI7"/>
    <mergeCell ref="J8:P8"/>
    <mergeCell ref="R8:Z8"/>
    <mergeCell ref="AA8:AC8"/>
    <mergeCell ref="AD8:AI8"/>
    <mergeCell ref="A9:P9"/>
    <mergeCell ref="R9:AI9"/>
    <mergeCell ref="A10:P10"/>
    <mergeCell ref="R10:AI10"/>
    <mergeCell ref="A11:P11"/>
    <mergeCell ref="R11:AI11"/>
    <mergeCell ref="A12:D12"/>
    <mergeCell ref="A28:E28"/>
    <mergeCell ref="F28:I28"/>
    <mergeCell ref="M28:P28"/>
    <mergeCell ref="AG28:AI28"/>
    <mergeCell ref="R31:U31"/>
    <mergeCell ref="AB31:AI31"/>
    <mergeCell ref="R37:U37"/>
    <mergeCell ref="AC37:AI37"/>
    <mergeCell ref="X38:Y38"/>
    <mergeCell ref="AC38:AI38"/>
    <mergeCell ref="Y39:Z39"/>
    <mergeCell ref="AC39:AI39"/>
    <mergeCell ref="A42:E42"/>
    <mergeCell ref="F42:I42"/>
    <mergeCell ref="M42:P42"/>
    <mergeCell ref="AG42:AI42"/>
    <mergeCell ref="AB44:AI44"/>
    <mergeCell ref="R45:U45"/>
    <mergeCell ref="AB45:AI45"/>
    <mergeCell ref="AB46:AI46"/>
    <mergeCell ref="R47:U47"/>
    <mergeCell ref="AB47:AI47"/>
    <mergeCell ref="A55:E55"/>
    <mergeCell ref="F55:I55"/>
    <mergeCell ref="M55:P55"/>
    <mergeCell ref="R49:AA49"/>
    <mergeCell ref="AC49:AI49"/>
    <mergeCell ref="R51:U51"/>
    <mergeCell ref="AC51:AI51"/>
    <mergeCell ref="X52:Z52"/>
    <mergeCell ref="AC52:AI52"/>
    <mergeCell ref="AB58:AI58"/>
    <mergeCell ref="AB59:AI59"/>
    <mergeCell ref="R60:U60"/>
    <mergeCell ref="AB60:AI60"/>
    <mergeCell ref="Y53:Z53"/>
    <mergeCell ref="AC53:AI53"/>
    <mergeCell ref="Y66:Z66"/>
    <mergeCell ref="AC66:AI66"/>
    <mergeCell ref="F70:AI70"/>
    <mergeCell ref="F71:AI71"/>
    <mergeCell ref="AB32:AI32"/>
    <mergeCell ref="R33:U33"/>
    <mergeCell ref="AB33:AI33"/>
    <mergeCell ref="AB34:AI34"/>
    <mergeCell ref="R35:U35"/>
    <mergeCell ref="AB35:AI35"/>
    <mergeCell ref="R62:U62"/>
    <mergeCell ref="R64:U64"/>
    <mergeCell ref="AC64:AI64"/>
    <mergeCell ref="X65:Z65"/>
    <mergeCell ref="AC65:AI65"/>
    <mergeCell ref="R58:U58"/>
  </mergeCells>
  <phoneticPr fontId="3" type="noConversion"/>
  <dataValidations count="10">
    <dataValidation type="list" allowBlank="1" showInputMessage="1" showErrorMessage="1" sqref="Z27" xr:uid="{8D1C55E4-68AB-4E74-89FA-C80430259C9B}">
      <formula1>$A$1:$J$1</formula1>
    </dataValidation>
    <dataValidation showInputMessage="1" showErrorMessage="1" sqref="J25:P25" xr:uid="{D5D0A390-29D0-4A74-AD42-591660202644}"/>
    <dataValidation type="list" allowBlank="1" showInputMessage="1" showErrorMessage="1" sqref="AI17" xr:uid="{352ABED0-99FD-40F5-BAC5-D9CC7EAA542E}">
      <formula1>"Werk Brugg 71,Werk Röser"</formula1>
    </dataValidation>
    <dataValidation type="list" allowBlank="1" showInputMessage="1" showErrorMessage="1" sqref="Z19 Z21 Z23 Z25 V45 V47 V60 V31 V33 V35 V37 V62 V64 V58" xr:uid="{4FA94547-5CAC-4EF4-8629-12D0924CC597}">
      <formula1>"X"</formula1>
    </dataValidation>
    <dataValidation type="list" allowBlank="1" showInputMessage="1" showErrorMessage="1" sqref="R21 X21:Y21" xr:uid="{A4B9D4F1-0994-49A4-9E34-02795E23FF2C}">
      <formula1>"gelegentlich,13.00 - 15.00 Uhr, bis 12.00 Uhr, 07.00 - 9.00 Uhr,Fixzeit Toleranz 30 Min."</formula1>
    </dataValidation>
    <dataValidation type="list" allowBlank="1" showInputMessage="1" showErrorMessage="1" sqref="J21" xr:uid="{5C1631B9-913C-4D49-86D8-D2EBA9BA5249}">
      <formula1>",,,X"</formula1>
    </dataValidation>
    <dataValidation type="list" allowBlank="1" showInputMessage="1" showErrorMessage="1" sqref="J19" xr:uid="{EA48E747-B59B-4DF7-97A3-EBFCB8442727}">
      <formula1>"ja,nein"</formula1>
    </dataValidation>
    <dataValidation type="list" allowBlank="1" showInputMessage="1" showErrorMessage="1" sqref="B25:H25" xr:uid="{A832F701-B61C-487F-8581-66EA7C10E47A}">
      <formula1>"mit Anhänger,ohne Anhänger/Solo,4/5-Achser,Sattelschlepper"</formula1>
    </dataValidation>
    <dataValidation type="list" showInputMessage="1" showErrorMessage="1" sqref="B23:H23" xr:uid="{93ADC81E-3763-4E7B-9B42-EA29BFE22193}">
      <formula1>",ohne Kran,mit Kran"</formula1>
    </dataValidation>
    <dataValidation type="list" allowBlank="1" showInputMessage="1" showErrorMessage="1" sqref="X17:AH17" xr:uid="{6C7D5329-0429-4472-8B67-2911611397E6}">
      <formula1>"Werk Brugg 71"</formula1>
    </dataValidation>
  </dataValidations>
  <pageMargins left="0.59055118110236227" right="0.43307086614173229" top="0.9055118110236221" bottom="0.39370078740157483" header="0.39370078740157483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162" r:id="rId5">
          <objectPr defaultSize="0" autoPict="0" r:id="rId6">
            <anchor moveWithCells="1">
              <from>
                <xdr:col>0</xdr:col>
                <xdr:colOff>0</xdr:colOff>
                <xdr:row>27</xdr:row>
                <xdr:rowOff>28575</xdr:rowOff>
              </from>
              <to>
                <xdr:col>16</xdr:col>
                <xdr:colOff>123825</xdr:colOff>
                <xdr:row>39</xdr:row>
                <xdr:rowOff>161925</xdr:rowOff>
              </to>
            </anchor>
          </objectPr>
        </oleObject>
      </mc:Choice>
      <mc:Fallback>
        <oleObject progId="AutoSketch.Drawing.9" shapeId="1162" r:id="rId5"/>
      </mc:Fallback>
    </mc:AlternateContent>
    <mc:AlternateContent xmlns:mc="http://schemas.openxmlformats.org/markup-compatibility/2006">
      <mc:Choice Requires="x14">
        <oleObject progId="AutoSketch.Drawing.9" shapeId="1163" r:id="rId7">
          <objectPr defaultSize="0" autoPict="0" r:id="rId8">
            <anchor moveWithCells="1">
              <from>
                <xdr:col>0</xdr:col>
                <xdr:colOff>0</xdr:colOff>
                <xdr:row>53</xdr:row>
                <xdr:rowOff>161925</xdr:rowOff>
              </from>
              <to>
                <xdr:col>16</xdr:col>
                <xdr:colOff>123825</xdr:colOff>
                <xdr:row>67</xdr:row>
                <xdr:rowOff>9525</xdr:rowOff>
              </to>
            </anchor>
          </objectPr>
        </oleObject>
      </mc:Choice>
      <mc:Fallback>
        <oleObject progId="AutoSketch.Drawing.9" shapeId="1163" r:id="rId7"/>
      </mc:Fallback>
    </mc:AlternateContent>
    <mc:AlternateContent xmlns:mc="http://schemas.openxmlformats.org/markup-compatibility/2006">
      <mc:Choice Requires="x14">
        <oleObject progId="AutoSketch.Drawing.9" shapeId="1164" r:id="rId9">
          <objectPr defaultSize="0" autoPict="0" r:id="rId10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16</xdr:col>
                <xdr:colOff>123825</xdr:colOff>
                <xdr:row>53</xdr:row>
                <xdr:rowOff>114300</xdr:rowOff>
              </to>
            </anchor>
          </objectPr>
        </oleObject>
      </mc:Choice>
      <mc:Fallback>
        <oleObject progId="AutoSketch.Drawing.9" shapeId="1164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2024-11-21T14:40:03Z</cp:lastPrinted>
  <dcterms:created xsi:type="dcterms:W3CDTF">2008-09-29T09:08:30Z</dcterms:created>
  <dcterms:modified xsi:type="dcterms:W3CDTF">2024-11-21T14:40:09Z</dcterms:modified>
</cp:coreProperties>
</file>